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349806\Desktop\"/>
    </mc:Choice>
  </mc:AlternateContent>
  <bookViews>
    <workbookView xWindow="0" yWindow="0" windowWidth="16170" windowHeight="6135" activeTab="1"/>
  </bookViews>
  <sheets>
    <sheet name="PARTE 1" sheetId="1" r:id="rId1"/>
    <sheet name="PARTE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E35" i="2"/>
  <c r="F39" i="2"/>
  <c r="F31" i="2"/>
  <c r="F27" i="2"/>
  <c r="F15" i="2"/>
  <c r="F21" i="2"/>
  <c r="E39" i="2"/>
  <c r="E31" i="2"/>
  <c r="E27" i="2"/>
  <c r="E21" i="2"/>
  <c r="E15" i="2"/>
  <c r="F9" i="2"/>
  <c r="F3" i="2"/>
  <c r="E9" i="2"/>
  <c r="E3" i="2"/>
  <c r="D27" i="1"/>
  <c r="H26" i="1"/>
  <c r="E26" i="1"/>
  <c r="H25" i="1"/>
  <c r="E25" i="1"/>
  <c r="E24" i="1"/>
  <c r="E23" i="1"/>
  <c r="F22" i="1"/>
  <c r="D22" i="1"/>
  <c r="H22" i="1"/>
  <c r="F21" i="1"/>
  <c r="D21" i="1"/>
  <c r="F10" i="1"/>
  <c r="F9" i="1"/>
  <c r="F8" i="1"/>
  <c r="F7" i="1"/>
  <c r="F6" i="1"/>
  <c r="F5" i="1"/>
  <c r="F4" i="1"/>
  <c r="F3" i="1"/>
  <c r="E8" i="1"/>
  <c r="E7" i="1"/>
  <c r="E4" i="1"/>
  <c r="E3" i="1"/>
</calcChain>
</file>

<file path=xl/sharedStrings.xml><?xml version="1.0" encoding="utf-8"?>
<sst xmlns="http://schemas.openxmlformats.org/spreadsheetml/2006/main" count="77" uniqueCount="59">
  <si>
    <t>CÔMODO</t>
  </si>
  <si>
    <t>DIMENSÕES</t>
  </si>
  <si>
    <t>ÁREA</t>
  </si>
  <si>
    <t>PERÍMETRO</t>
  </si>
  <si>
    <t>POTENCIA DE ILUMINAÇÃO (VA)</t>
  </si>
  <si>
    <t>QUANTIDADE</t>
  </si>
  <si>
    <t>POTÊNCIA (VA)</t>
  </si>
  <si>
    <t>TOMADAS USO GERAL</t>
  </si>
  <si>
    <t>TOMADAS USO ESPECÍFICO</t>
  </si>
  <si>
    <t xml:space="preserve">DISCRIMINAÇÃO </t>
  </si>
  <si>
    <t>POTENCIA (W)</t>
  </si>
  <si>
    <t>TOTAL(VA)</t>
  </si>
  <si>
    <t>TOTAL(W)</t>
  </si>
  <si>
    <t>CIRCUITO</t>
  </si>
  <si>
    <t>Nº</t>
  </si>
  <si>
    <t>TIPO</t>
  </si>
  <si>
    <t>LOCAL</t>
  </si>
  <si>
    <t>POTÊNCIA</t>
  </si>
  <si>
    <t>TOTAL (VA)</t>
  </si>
  <si>
    <t>f</t>
  </si>
  <si>
    <t>PROTEÇÃO</t>
  </si>
  <si>
    <t>Ic</t>
  </si>
  <si>
    <t>Ib</t>
  </si>
  <si>
    <t>Soma das potencias Tomadas e Iluminação (W)</t>
  </si>
  <si>
    <t>Potencia do Circuitos Independentes</t>
  </si>
  <si>
    <t>Fator  demanda  independentes</t>
  </si>
  <si>
    <t>Fator de Demanda = Fd</t>
  </si>
  <si>
    <t>Demanda máxima PTUE x Fd</t>
  </si>
  <si>
    <r>
      <t>Demandas máximas = (</t>
    </r>
    <r>
      <rPr>
        <b/>
        <sz val="11"/>
        <color theme="1"/>
        <rFont val="Calibri"/>
        <family val="2"/>
      </rPr>
      <t>PIlu + P. TUG ) X Fd</t>
    </r>
  </si>
  <si>
    <t>Soma das Demandas máximas (W)</t>
  </si>
  <si>
    <t>Ic = Demanda final / 220V</t>
  </si>
  <si>
    <t xml:space="preserve">CORRENTE </t>
  </si>
  <si>
    <t>FIO</t>
  </si>
  <si>
    <t>Cond</t>
  </si>
  <si>
    <t>seção</t>
  </si>
  <si>
    <t>Seção</t>
  </si>
  <si>
    <t>Eletroduto</t>
  </si>
  <si>
    <t>DISJUNTOR</t>
  </si>
  <si>
    <t>Isolação</t>
  </si>
  <si>
    <t xml:space="preserve"> POT (VA)</t>
  </si>
  <si>
    <t>Quarto 1</t>
  </si>
  <si>
    <t>Quarto2</t>
  </si>
  <si>
    <t>Banheiro</t>
  </si>
  <si>
    <t>Área de Serviço</t>
  </si>
  <si>
    <t>Cozinha</t>
  </si>
  <si>
    <t>Sala</t>
  </si>
  <si>
    <t>Hall</t>
  </si>
  <si>
    <t>Varanda</t>
  </si>
  <si>
    <t>AR CONDICIONADO</t>
  </si>
  <si>
    <t>CHUVEIRO</t>
  </si>
  <si>
    <t>MÁQUINA LAVAR</t>
  </si>
  <si>
    <t>Demanda final/ Fp=0,95</t>
  </si>
  <si>
    <t>Iluminação</t>
  </si>
  <si>
    <t>Quarto1</t>
  </si>
  <si>
    <t>TUG</t>
  </si>
  <si>
    <t>A Serviço</t>
  </si>
  <si>
    <t>Chuveiro</t>
  </si>
  <si>
    <t>Ar. Cond</t>
  </si>
  <si>
    <t>Maquina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</si>
</sst>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4" borderId="6" xfId="0" applyFont="1" applyFill="1" applyBorder="1"/>
    <xf numFmtId="0" fontId="1" fillId="4" borderId="7" xfId="0" applyFont="1" applyFill="1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2" fillId="2" borderId="10" xfId="0" applyFont="1" applyFill="1" applyBorder="1"/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vertical="center"/>
    </xf>
    <xf numFmtId="0" fontId="2" fillId="2" borderId="17" xfId="0" applyFont="1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9" borderId="8" xfId="0" applyFill="1" applyBorder="1"/>
    <xf numFmtId="0" fontId="0" fillId="9" borderId="1" xfId="0" applyFill="1" applyBorder="1"/>
    <xf numFmtId="0" fontId="0" fillId="9" borderId="9" xfId="0" applyFill="1" applyBorder="1"/>
    <xf numFmtId="2" fontId="1" fillId="3" borderId="3" xfId="0" applyNumberFormat="1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5" fillId="9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2" fontId="4" fillId="11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2" fontId="0" fillId="8" borderId="1" xfId="0" applyNumberFormat="1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textRotation="255"/>
    </xf>
    <xf numFmtId="0" fontId="0" fillId="0" borderId="1" xfId="0" applyBorder="1" applyAlignment="1">
      <alignment horizontal="center" vertical="center" textRotation="255"/>
    </xf>
    <xf numFmtId="0" fontId="6" fillId="10" borderId="1" xfId="0" applyFont="1" applyFill="1" applyBorder="1" applyAlignment="1">
      <alignment horizontal="center"/>
    </xf>
    <xf numFmtId="0" fontId="0" fillId="10" borderId="1" xfId="0" applyFill="1" applyBorder="1"/>
    <xf numFmtId="0" fontId="8" fillId="1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="120" zoomScaleNormal="120" workbookViewId="0">
      <selection activeCell="F5" sqref="F5:F7"/>
    </sheetView>
  </sheetViews>
  <sheetFormatPr defaultRowHeight="15" x14ac:dyDescent="0.25"/>
  <cols>
    <col min="1" max="1" width="8.7109375" customWidth="1"/>
    <col min="2" max="2" width="8" style="53" customWidth="1"/>
    <col min="3" max="3" width="11.42578125" style="53" customWidth="1"/>
    <col min="4" max="4" width="17.28515625" customWidth="1"/>
    <col min="5" max="5" width="12.5703125" customWidth="1"/>
    <col min="6" max="6" width="14" customWidth="1"/>
    <col min="7" max="7" width="15.7109375" customWidth="1"/>
    <col min="8" max="8" width="13.28515625" customWidth="1"/>
  </cols>
  <sheetData>
    <row r="1" spans="1:8" x14ac:dyDescent="0.25">
      <c r="A1" s="26" t="s">
        <v>0</v>
      </c>
      <c r="B1" s="48" t="s">
        <v>1</v>
      </c>
      <c r="C1" s="48"/>
      <c r="D1" s="28" t="s">
        <v>4</v>
      </c>
      <c r="E1" s="25" t="s">
        <v>7</v>
      </c>
      <c r="F1" s="25"/>
      <c r="G1" s="25" t="s">
        <v>8</v>
      </c>
      <c r="H1" s="30"/>
    </row>
    <row r="2" spans="1:8" x14ac:dyDescent="0.25">
      <c r="A2" s="27"/>
      <c r="B2" s="49" t="s">
        <v>2</v>
      </c>
      <c r="C2" s="49" t="s">
        <v>3</v>
      </c>
      <c r="D2" s="29"/>
      <c r="E2" s="1" t="s">
        <v>5</v>
      </c>
      <c r="F2" s="1" t="s">
        <v>6</v>
      </c>
      <c r="G2" s="1" t="s">
        <v>9</v>
      </c>
      <c r="H2" s="2" t="s">
        <v>10</v>
      </c>
    </row>
    <row r="3" spans="1:8" ht="30.75" customHeight="1" x14ac:dyDescent="0.3">
      <c r="A3" s="45" t="s">
        <v>40</v>
      </c>
      <c r="B3" s="57">
        <v>10.73</v>
      </c>
      <c r="C3" s="57">
        <v>13</v>
      </c>
      <c r="D3" s="58">
        <v>160</v>
      </c>
      <c r="E3" s="55">
        <f>ROUNDUP(C3/5,0)</f>
        <v>3</v>
      </c>
      <c r="F3" s="55">
        <f>E3*100</f>
        <v>300</v>
      </c>
      <c r="G3" s="63" t="s">
        <v>48</v>
      </c>
      <c r="H3" s="64">
        <v>1000</v>
      </c>
    </row>
    <row r="4" spans="1:8" ht="30.75" customHeight="1" x14ac:dyDescent="0.3">
      <c r="A4" s="4" t="s">
        <v>41</v>
      </c>
      <c r="B4" s="59">
        <v>8.1199999999999992</v>
      </c>
      <c r="C4" s="59">
        <v>11.4</v>
      </c>
      <c r="D4" s="60">
        <v>100</v>
      </c>
      <c r="E4" s="61">
        <f>ROUNDUP(C4/5,0)</f>
        <v>3</v>
      </c>
      <c r="F4" s="61">
        <f>E4*100</f>
        <v>300</v>
      </c>
      <c r="G4" s="62" t="s">
        <v>48</v>
      </c>
      <c r="H4" s="65">
        <v>1000</v>
      </c>
    </row>
    <row r="5" spans="1:8" ht="30.75" customHeight="1" x14ac:dyDescent="0.3">
      <c r="A5" s="45" t="s">
        <v>42</v>
      </c>
      <c r="B5" s="57">
        <v>2.41</v>
      </c>
      <c r="C5" s="57">
        <v>7.12</v>
      </c>
      <c r="D5" s="58">
        <v>100</v>
      </c>
      <c r="E5" s="55">
        <v>1</v>
      </c>
      <c r="F5" s="55">
        <f>E5*600</f>
        <v>600</v>
      </c>
      <c r="G5" s="63" t="s">
        <v>49</v>
      </c>
      <c r="H5" s="64">
        <v>5600</v>
      </c>
    </row>
    <row r="6" spans="1:8" ht="30.75" customHeight="1" x14ac:dyDescent="0.3">
      <c r="A6" s="44" t="s">
        <v>43</v>
      </c>
      <c r="B6" s="59">
        <v>2.76</v>
      </c>
      <c r="C6" s="59">
        <v>6.9</v>
      </c>
      <c r="D6" s="60">
        <v>100</v>
      </c>
      <c r="E6" s="56">
        <v>1</v>
      </c>
      <c r="F6" s="61">
        <f>E6*600</f>
        <v>600</v>
      </c>
      <c r="G6" s="62" t="s">
        <v>50</v>
      </c>
      <c r="H6" s="65">
        <v>1000</v>
      </c>
    </row>
    <row r="7" spans="1:8" ht="30.75" customHeight="1" x14ac:dyDescent="0.3">
      <c r="A7" s="45" t="s">
        <v>44</v>
      </c>
      <c r="B7" s="57">
        <v>6.69</v>
      </c>
      <c r="C7" s="57">
        <v>10.4</v>
      </c>
      <c r="D7" s="58">
        <v>100</v>
      </c>
      <c r="E7" s="55">
        <f>ROUNDUP(C7/3.5,0)</f>
        <v>3</v>
      </c>
      <c r="F7" s="55">
        <f>E7*600</f>
        <v>1800</v>
      </c>
      <c r="G7" s="46"/>
      <c r="H7" s="47"/>
    </row>
    <row r="8" spans="1:8" ht="30.75" customHeight="1" x14ac:dyDescent="0.3">
      <c r="A8" s="4" t="s">
        <v>45</v>
      </c>
      <c r="B8" s="59">
        <v>9.1</v>
      </c>
      <c r="C8" s="59">
        <v>12.1</v>
      </c>
      <c r="D8" s="60">
        <v>100</v>
      </c>
      <c r="E8" s="61">
        <f>ROUNDUP(C8/5,0)</f>
        <v>3</v>
      </c>
      <c r="F8" s="61">
        <f>E8*100</f>
        <v>300</v>
      </c>
      <c r="G8" s="3"/>
      <c r="H8" s="5"/>
    </row>
    <row r="9" spans="1:8" ht="30.75" customHeight="1" x14ac:dyDescent="0.3">
      <c r="A9" s="45" t="s">
        <v>46</v>
      </c>
      <c r="B9" s="57">
        <v>1.1000000000000001</v>
      </c>
      <c r="C9" s="57">
        <v>4.3</v>
      </c>
      <c r="D9" s="58">
        <v>100</v>
      </c>
      <c r="E9" s="55">
        <v>1</v>
      </c>
      <c r="F9" s="55">
        <f>E9*100</f>
        <v>100</v>
      </c>
      <c r="G9" s="46"/>
      <c r="H9" s="47"/>
    </row>
    <row r="10" spans="1:8" ht="30.75" customHeight="1" thickBot="1" x14ac:dyDescent="0.35">
      <c r="A10" s="4" t="s">
        <v>47</v>
      </c>
      <c r="B10" s="59">
        <v>3.08</v>
      </c>
      <c r="C10" s="59">
        <v>7.2</v>
      </c>
      <c r="D10" s="60">
        <v>100</v>
      </c>
      <c r="E10" s="56">
        <v>1</v>
      </c>
      <c r="F10" s="56">
        <f>E10*600</f>
        <v>600</v>
      </c>
      <c r="G10" s="3"/>
      <c r="H10" s="5"/>
    </row>
    <row r="11" spans="1:8" ht="32.25" hidden="1" customHeight="1" x14ac:dyDescent="0.25">
      <c r="A11" s="4"/>
      <c r="B11" s="50"/>
      <c r="C11" s="50"/>
      <c r="D11" s="3"/>
      <c r="E11" s="3"/>
      <c r="F11" s="3"/>
      <c r="G11" s="3"/>
      <c r="H11" s="5"/>
    </row>
    <row r="12" spans="1:8" ht="32.25" hidden="1" customHeight="1" x14ac:dyDescent="0.25">
      <c r="A12" s="4"/>
      <c r="B12" s="50"/>
      <c r="C12" s="50"/>
      <c r="D12" s="3"/>
      <c r="E12" s="3"/>
      <c r="F12" s="3"/>
      <c r="G12" s="3"/>
      <c r="H12" s="5"/>
    </row>
    <row r="13" spans="1:8" ht="32.25" hidden="1" customHeight="1" x14ac:dyDescent="0.25">
      <c r="A13" s="4"/>
      <c r="B13" s="50"/>
      <c r="C13" s="50"/>
      <c r="D13" s="3"/>
      <c r="E13" s="3"/>
      <c r="F13" s="3"/>
      <c r="G13" s="3"/>
      <c r="H13" s="5"/>
    </row>
    <row r="14" spans="1:8" ht="32.25" hidden="1" customHeight="1" x14ac:dyDescent="0.25">
      <c r="A14" s="4"/>
      <c r="B14" s="50"/>
      <c r="C14" s="50"/>
      <c r="D14" s="3"/>
      <c r="E14" s="3"/>
      <c r="F14" s="3"/>
      <c r="G14" s="3"/>
      <c r="H14" s="5"/>
    </row>
    <row r="15" spans="1:8" ht="32.25" hidden="1" customHeight="1" x14ac:dyDescent="0.25">
      <c r="A15" s="4"/>
      <c r="B15" s="50"/>
      <c r="C15" s="50"/>
      <c r="D15" s="3"/>
      <c r="E15" s="3"/>
      <c r="F15" s="3"/>
      <c r="G15" s="3"/>
      <c r="H15" s="5"/>
    </row>
    <row r="16" spans="1:8" ht="32.25" hidden="1" customHeight="1" x14ac:dyDescent="0.25">
      <c r="A16" s="4"/>
      <c r="B16" s="50"/>
      <c r="C16" s="50"/>
      <c r="D16" s="3"/>
      <c r="E16" s="3"/>
      <c r="F16" s="3"/>
      <c r="G16" s="3"/>
      <c r="H16" s="5"/>
    </row>
    <row r="17" spans="1:8" ht="32.25" hidden="1" customHeight="1" x14ac:dyDescent="0.25">
      <c r="A17" s="4"/>
      <c r="B17" s="50"/>
      <c r="C17" s="50"/>
      <c r="D17" s="3"/>
      <c r="E17" s="3"/>
      <c r="F17" s="3"/>
      <c r="G17" s="3"/>
      <c r="H17" s="5"/>
    </row>
    <row r="18" spans="1:8" ht="32.25" hidden="1" customHeight="1" x14ac:dyDescent="0.25">
      <c r="A18" s="4"/>
      <c r="B18" s="50"/>
      <c r="C18" s="50"/>
      <c r="D18" s="3"/>
      <c r="E18" s="3"/>
      <c r="F18" s="3"/>
      <c r="G18" s="3"/>
      <c r="H18" s="5"/>
    </row>
    <row r="19" spans="1:8" ht="32.25" hidden="1" customHeight="1" x14ac:dyDescent="0.25">
      <c r="A19" s="4"/>
      <c r="B19" s="50"/>
      <c r="C19" s="50"/>
      <c r="D19" s="3"/>
      <c r="E19" s="3"/>
      <c r="F19" s="3"/>
      <c r="G19" s="3"/>
      <c r="H19" s="5"/>
    </row>
    <row r="20" spans="1:8" ht="32.25" hidden="1" customHeight="1" thickBot="1" x14ac:dyDescent="0.3">
      <c r="A20" s="4"/>
      <c r="B20" s="50"/>
      <c r="C20" s="50"/>
      <c r="D20" s="3"/>
      <c r="E20" s="3"/>
      <c r="F20" s="3"/>
      <c r="G20" s="3"/>
      <c r="H20" s="5"/>
    </row>
    <row r="21" spans="1:8" ht="19.5" thickBot="1" x14ac:dyDescent="0.35">
      <c r="A21" s="6" t="s">
        <v>11</v>
      </c>
      <c r="B21" s="51"/>
      <c r="C21" s="51"/>
      <c r="D21" s="66">
        <f>SUM(D3:D20)</f>
        <v>860</v>
      </c>
      <c r="E21" s="66"/>
      <c r="F21" s="66">
        <f>SUM(F3:F20)</f>
        <v>4600</v>
      </c>
      <c r="G21" s="66"/>
      <c r="H21" s="67"/>
    </row>
    <row r="22" spans="1:8" ht="18.75" x14ac:dyDescent="0.3">
      <c r="A22" s="14" t="s">
        <v>12</v>
      </c>
      <c r="B22" s="52"/>
      <c r="C22" s="52"/>
      <c r="D22" s="68">
        <f>D21*1</f>
        <v>860</v>
      </c>
      <c r="E22" s="68"/>
      <c r="F22" s="68">
        <f>F21*0.8</f>
        <v>3680</v>
      </c>
      <c r="G22" s="68"/>
      <c r="H22" s="69">
        <f>SUM(H3:H20)</f>
        <v>8600</v>
      </c>
    </row>
    <row r="23" spans="1:8" ht="15.75" x14ac:dyDescent="0.25">
      <c r="A23" s="21" t="s">
        <v>23</v>
      </c>
      <c r="B23" s="21"/>
      <c r="C23" s="21"/>
      <c r="D23" s="21"/>
      <c r="E23" s="54">
        <f>D22+F22</f>
        <v>4540</v>
      </c>
      <c r="F23" s="22" t="s">
        <v>26</v>
      </c>
      <c r="G23" s="22"/>
      <c r="H23" s="70">
        <v>0.52</v>
      </c>
    </row>
    <row r="24" spans="1:8" ht="15.75" x14ac:dyDescent="0.25">
      <c r="A24" s="23" t="s">
        <v>24</v>
      </c>
      <c r="B24" s="23"/>
      <c r="C24" s="23"/>
      <c r="D24" s="23"/>
      <c r="E24" s="54">
        <f>H22</f>
        <v>8600</v>
      </c>
      <c r="F24" s="24" t="s">
        <v>25</v>
      </c>
      <c r="G24" s="24"/>
      <c r="H24" s="71">
        <v>0.76</v>
      </c>
    </row>
    <row r="25" spans="1:8" x14ac:dyDescent="0.25">
      <c r="A25" s="20" t="s">
        <v>28</v>
      </c>
      <c r="B25" s="20"/>
      <c r="C25" s="20"/>
      <c r="D25" s="20"/>
      <c r="E25" s="73">
        <f>E23*H23</f>
        <v>2360.8000000000002</v>
      </c>
      <c r="F25" s="20" t="s">
        <v>27</v>
      </c>
      <c r="G25" s="20"/>
      <c r="H25" s="73">
        <f>E24*H24</f>
        <v>6536</v>
      </c>
    </row>
    <row r="26" spans="1:8" x14ac:dyDescent="0.25">
      <c r="A26" s="17" t="s">
        <v>29</v>
      </c>
      <c r="B26" s="18"/>
      <c r="C26" s="18"/>
      <c r="D26" s="19"/>
      <c r="E26" s="72">
        <f>E25+H25</f>
        <v>8896.7999999999993</v>
      </c>
      <c r="F26" s="20" t="s">
        <v>51</v>
      </c>
      <c r="G26" s="20"/>
      <c r="H26" s="74">
        <f>E26/0.95</f>
        <v>9365.0526315789466</v>
      </c>
    </row>
    <row r="27" spans="1:8" x14ac:dyDescent="0.25">
      <c r="A27" s="17" t="s">
        <v>30</v>
      </c>
      <c r="B27" s="18"/>
      <c r="C27" s="19"/>
      <c r="D27" s="75">
        <f>H26/220</f>
        <v>42.568421052631578</v>
      </c>
    </row>
  </sheetData>
  <mergeCells count="14">
    <mergeCell ref="B1:C1"/>
    <mergeCell ref="A1:A2"/>
    <mergeCell ref="D1:D2"/>
    <mergeCell ref="E1:F1"/>
    <mergeCell ref="G1:H1"/>
    <mergeCell ref="A26:D26"/>
    <mergeCell ref="F26:G26"/>
    <mergeCell ref="A27:C27"/>
    <mergeCell ref="A23:D23"/>
    <mergeCell ref="F23:G23"/>
    <mergeCell ref="A24:D24"/>
    <mergeCell ref="F24:G24"/>
    <mergeCell ref="A25:D25"/>
    <mergeCell ref="F25:G2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16" workbookViewId="0">
      <selection activeCell="S21" sqref="S21"/>
    </sheetView>
  </sheetViews>
  <sheetFormatPr defaultRowHeight="15" x14ac:dyDescent="0.25"/>
  <cols>
    <col min="1" max="1" width="3.7109375" customWidth="1"/>
    <col min="2" max="2" width="5.85546875" customWidth="1"/>
    <col min="3" max="3" width="8.5703125" customWidth="1"/>
    <col min="4" max="4" width="10.140625" customWidth="1"/>
    <col min="5" max="5" width="10.5703125" customWidth="1"/>
    <col min="6" max="6" width="3.7109375" customWidth="1"/>
    <col min="7" max="7" width="3.42578125" customWidth="1"/>
    <col min="8" max="8" width="3.7109375" customWidth="1"/>
    <col min="9" max="9" width="5.5703125" customWidth="1"/>
    <col min="10" max="10" width="6.140625" customWidth="1"/>
    <col min="11" max="11" width="4.85546875" customWidth="1"/>
    <col min="12" max="12" width="5.7109375" customWidth="1"/>
    <col min="13" max="13" width="10.140625" customWidth="1"/>
    <col min="14" max="14" width="11" customWidth="1"/>
  </cols>
  <sheetData>
    <row r="1" spans="1:14" ht="15" customHeight="1" x14ac:dyDescent="0.25">
      <c r="A1" s="35" t="s">
        <v>13</v>
      </c>
      <c r="B1" s="35"/>
      <c r="C1" s="39" t="s">
        <v>16</v>
      </c>
      <c r="D1" s="35" t="s">
        <v>17</v>
      </c>
      <c r="E1" s="35"/>
      <c r="F1" s="36" t="s">
        <v>31</v>
      </c>
      <c r="G1" s="36"/>
      <c r="H1" s="36"/>
      <c r="I1" s="37" t="s">
        <v>32</v>
      </c>
      <c r="J1" s="37"/>
      <c r="K1" s="37"/>
      <c r="L1" s="37"/>
      <c r="M1" s="35" t="s">
        <v>20</v>
      </c>
      <c r="N1" s="35"/>
    </row>
    <row r="2" spans="1:14" x14ac:dyDescent="0.25">
      <c r="A2" s="11" t="s">
        <v>14</v>
      </c>
      <c r="B2" s="11" t="s">
        <v>15</v>
      </c>
      <c r="C2" s="39"/>
      <c r="D2" s="12" t="s">
        <v>39</v>
      </c>
      <c r="E2" s="12" t="s">
        <v>18</v>
      </c>
      <c r="F2" s="10" t="s">
        <v>21</v>
      </c>
      <c r="G2" s="10" t="s">
        <v>19</v>
      </c>
      <c r="H2" s="15" t="s">
        <v>22</v>
      </c>
      <c r="I2" s="16" t="s">
        <v>33</v>
      </c>
      <c r="J2" s="16" t="s">
        <v>34</v>
      </c>
      <c r="K2" s="12" t="s">
        <v>38</v>
      </c>
      <c r="L2" s="12" t="s">
        <v>35</v>
      </c>
      <c r="M2" s="12" t="s">
        <v>36</v>
      </c>
      <c r="N2" s="12" t="s">
        <v>37</v>
      </c>
    </row>
    <row r="3" spans="1:14" ht="18.75" x14ac:dyDescent="0.3">
      <c r="A3" s="38">
        <v>1</v>
      </c>
      <c r="B3" s="76" t="s">
        <v>52</v>
      </c>
      <c r="C3" s="3" t="s">
        <v>53</v>
      </c>
      <c r="D3" s="78">
        <v>160</v>
      </c>
      <c r="E3" s="38">
        <f>SUM(D3:D7)</f>
        <v>560</v>
      </c>
      <c r="F3" s="38">
        <f>E3/220</f>
        <v>2.5454545454545454</v>
      </c>
      <c r="G3" s="31"/>
      <c r="H3" s="31"/>
      <c r="I3" s="31"/>
      <c r="J3" s="31"/>
      <c r="K3" s="31"/>
      <c r="L3" s="31"/>
      <c r="M3" s="31"/>
      <c r="N3" s="31"/>
    </row>
    <row r="4" spans="1:14" ht="18.75" x14ac:dyDescent="0.3">
      <c r="A4" s="38"/>
      <c r="B4" s="76"/>
      <c r="C4" s="3" t="s">
        <v>41</v>
      </c>
      <c r="D4" s="78">
        <v>100</v>
      </c>
      <c r="E4" s="38"/>
      <c r="F4" s="38"/>
      <c r="G4" s="31"/>
      <c r="H4" s="31"/>
      <c r="I4" s="31"/>
      <c r="J4" s="31"/>
      <c r="K4" s="31"/>
      <c r="L4" s="31"/>
      <c r="M4" s="31"/>
      <c r="N4" s="31"/>
    </row>
    <row r="5" spans="1:14" ht="18.75" x14ac:dyDescent="0.3">
      <c r="A5" s="38"/>
      <c r="B5" s="76"/>
      <c r="C5" s="3" t="s">
        <v>45</v>
      </c>
      <c r="D5" s="78">
        <v>100</v>
      </c>
      <c r="E5" s="38"/>
      <c r="F5" s="38"/>
      <c r="G5" s="31"/>
      <c r="H5" s="31"/>
      <c r="I5" s="31"/>
      <c r="J5" s="31"/>
      <c r="K5" s="31"/>
      <c r="L5" s="31"/>
      <c r="M5" s="31"/>
      <c r="N5" s="31"/>
    </row>
    <row r="6" spans="1:14" ht="18.75" x14ac:dyDescent="0.3">
      <c r="A6" s="38"/>
      <c r="B6" s="76"/>
      <c r="C6" s="3" t="s">
        <v>46</v>
      </c>
      <c r="D6" s="78">
        <v>100</v>
      </c>
      <c r="E6" s="38"/>
      <c r="F6" s="38"/>
      <c r="G6" s="31"/>
      <c r="H6" s="31"/>
      <c r="I6" s="31"/>
      <c r="J6" s="31"/>
      <c r="K6" s="31"/>
      <c r="L6" s="31"/>
      <c r="M6" s="31"/>
      <c r="N6" s="31"/>
    </row>
    <row r="7" spans="1:14" ht="18.75" x14ac:dyDescent="0.3">
      <c r="A7" s="38"/>
      <c r="B7" s="76"/>
      <c r="C7" s="3" t="s">
        <v>47</v>
      </c>
      <c r="D7" s="78">
        <v>100</v>
      </c>
      <c r="E7" s="38"/>
      <c r="F7" s="38"/>
      <c r="G7" s="31"/>
      <c r="H7" s="31"/>
      <c r="I7" s="31"/>
      <c r="J7" s="31"/>
      <c r="K7" s="31"/>
      <c r="L7" s="31"/>
      <c r="M7" s="31"/>
      <c r="N7" s="31"/>
    </row>
    <row r="8" spans="1:14" x14ac:dyDescent="0.25">
      <c r="A8" s="38"/>
      <c r="B8" s="76"/>
      <c r="C8" s="3"/>
      <c r="D8" s="3"/>
      <c r="E8" s="38"/>
      <c r="F8" s="38"/>
      <c r="G8" s="31"/>
      <c r="H8" s="31"/>
      <c r="I8" s="31"/>
      <c r="J8" s="31"/>
      <c r="K8" s="31"/>
      <c r="L8" s="31"/>
      <c r="M8" s="31"/>
      <c r="N8" s="31"/>
    </row>
    <row r="9" spans="1:14" ht="18.75" x14ac:dyDescent="0.3">
      <c r="A9" s="38">
        <v>2</v>
      </c>
      <c r="B9" s="77" t="s">
        <v>54</v>
      </c>
      <c r="C9" s="3" t="s">
        <v>53</v>
      </c>
      <c r="D9" s="61">
        <v>300</v>
      </c>
      <c r="E9" s="38">
        <f>SUM(D9:D13)</f>
        <v>1600</v>
      </c>
      <c r="F9" s="38">
        <f>E9/220</f>
        <v>7.2727272727272725</v>
      </c>
      <c r="G9" s="31"/>
      <c r="H9" s="31"/>
      <c r="I9" s="31"/>
      <c r="J9" s="31"/>
      <c r="K9" s="31"/>
      <c r="L9" s="31"/>
      <c r="M9" s="31"/>
      <c r="N9" s="31"/>
    </row>
    <row r="10" spans="1:14" ht="18.75" x14ac:dyDescent="0.3">
      <c r="A10" s="38"/>
      <c r="B10" s="77"/>
      <c r="C10" s="3" t="s">
        <v>41</v>
      </c>
      <c r="D10" s="61">
        <v>300</v>
      </c>
      <c r="E10" s="38"/>
      <c r="F10" s="38"/>
      <c r="G10" s="31"/>
      <c r="H10" s="31"/>
      <c r="I10" s="31"/>
      <c r="J10" s="31"/>
      <c r="K10" s="31"/>
      <c r="L10" s="31"/>
      <c r="M10" s="31"/>
      <c r="N10" s="31"/>
    </row>
    <row r="11" spans="1:14" ht="18.75" x14ac:dyDescent="0.3">
      <c r="A11" s="38"/>
      <c r="B11" s="77"/>
      <c r="C11" s="3" t="s">
        <v>45</v>
      </c>
      <c r="D11" s="61">
        <v>300</v>
      </c>
      <c r="E11" s="38"/>
      <c r="F11" s="38"/>
      <c r="G11" s="31"/>
      <c r="H11" s="31"/>
      <c r="I11" s="31"/>
      <c r="J11" s="31"/>
      <c r="K11" s="31"/>
      <c r="L11" s="31"/>
      <c r="M11" s="31"/>
      <c r="N11" s="31"/>
    </row>
    <row r="12" spans="1:14" ht="18.75" x14ac:dyDescent="0.3">
      <c r="A12" s="38"/>
      <c r="B12" s="77"/>
      <c r="C12" s="3" t="s">
        <v>46</v>
      </c>
      <c r="D12" s="61">
        <v>100</v>
      </c>
      <c r="E12" s="38"/>
      <c r="F12" s="38"/>
      <c r="G12" s="31"/>
      <c r="H12" s="31"/>
      <c r="I12" s="31"/>
      <c r="J12" s="31"/>
      <c r="K12" s="31"/>
      <c r="L12" s="31"/>
      <c r="M12" s="31"/>
      <c r="N12" s="31"/>
    </row>
    <row r="13" spans="1:14" ht="18.75" x14ac:dyDescent="0.3">
      <c r="A13" s="38"/>
      <c r="B13" s="77"/>
      <c r="C13" s="3" t="s">
        <v>47</v>
      </c>
      <c r="D13" s="61">
        <v>600</v>
      </c>
      <c r="E13" s="38"/>
      <c r="F13" s="38"/>
      <c r="G13" s="31"/>
      <c r="H13" s="31"/>
      <c r="I13" s="31"/>
      <c r="J13" s="31"/>
      <c r="K13" s="31"/>
      <c r="L13" s="31"/>
      <c r="M13" s="31"/>
      <c r="N13" s="31"/>
    </row>
    <row r="14" spans="1:14" x14ac:dyDescent="0.25">
      <c r="A14" s="38"/>
      <c r="B14" s="77"/>
      <c r="C14" s="3"/>
      <c r="D14" s="79"/>
      <c r="E14" s="38"/>
      <c r="F14" s="38"/>
      <c r="G14" s="31"/>
      <c r="H14" s="31"/>
      <c r="I14" s="31"/>
      <c r="J14" s="31"/>
      <c r="K14" s="31"/>
      <c r="L14" s="31"/>
      <c r="M14" s="31"/>
      <c r="N14" s="31"/>
    </row>
    <row r="15" spans="1:14" ht="18.75" x14ac:dyDescent="0.3">
      <c r="A15" s="38">
        <v>3</v>
      </c>
      <c r="B15" s="76" t="s">
        <v>52</v>
      </c>
      <c r="C15" s="3" t="s">
        <v>42</v>
      </c>
      <c r="D15" s="78">
        <v>100</v>
      </c>
      <c r="E15" s="38">
        <f>SUM(D15:D19)</f>
        <v>300</v>
      </c>
      <c r="F15" s="38">
        <f t="shared" ref="F15" si="0">E15/220</f>
        <v>1.3636363636363635</v>
      </c>
      <c r="G15" s="31"/>
      <c r="H15" s="31"/>
      <c r="I15" s="31"/>
      <c r="J15" s="31"/>
      <c r="K15" s="31"/>
      <c r="L15" s="31"/>
      <c r="M15" s="31"/>
      <c r="N15" s="31"/>
    </row>
    <row r="16" spans="1:14" ht="18.75" x14ac:dyDescent="0.3">
      <c r="A16" s="38"/>
      <c r="B16" s="76"/>
      <c r="C16" s="3" t="s">
        <v>44</v>
      </c>
      <c r="D16" s="78">
        <v>100</v>
      </c>
      <c r="E16" s="38"/>
      <c r="F16" s="38"/>
      <c r="G16" s="31"/>
      <c r="H16" s="31"/>
      <c r="I16" s="31"/>
      <c r="J16" s="31"/>
      <c r="K16" s="31"/>
      <c r="L16" s="31"/>
      <c r="M16" s="31"/>
      <c r="N16" s="31"/>
    </row>
    <row r="17" spans="1:14" ht="18.75" x14ac:dyDescent="0.3">
      <c r="A17" s="38"/>
      <c r="B17" s="76"/>
      <c r="C17" s="3" t="s">
        <v>55</v>
      </c>
      <c r="D17" s="78">
        <v>100</v>
      </c>
      <c r="E17" s="38"/>
      <c r="F17" s="38"/>
      <c r="G17" s="31"/>
      <c r="H17" s="31"/>
      <c r="I17" s="31"/>
      <c r="J17" s="31"/>
      <c r="K17" s="31"/>
      <c r="L17" s="31"/>
      <c r="M17" s="31"/>
      <c r="N17" s="31"/>
    </row>
    <row r="18" spans="1:14" x14ac:dyDescent="0.25">
      <c r="A18" s="38"/>
      <c r="B18" s="76"/>
      <c r="C18" s="3"/>
      <c r="D18" s="79"/>
      <c r="E18" s="38"/>
      <c r="F18" s="38"/>
      <c r="G18" s="31"/>
      <c r="H18" s="31"/>
      <c r="I18" s="31"/>
      <c r="J18" s="31"/>
      <c r="K18" s="31"/>
      <c r="L18" s="31"/>
      <c r="M18" s="31"/>
      <c r="N18" s="31"/>
    </row>
    <row r="19" spans="1:14" x14ac:dyDescent="0.25">
      <c r="A19" s="38"/>
      <c r="B19" s="76"/>
      <c r="C19" s="3"/>
      <c r="D19" s="79"/>
      <c r="E19" s="38"/>
      <c r="F19" s="38"/>
      <c r="G19" s="31"/>
      <c r="H19" s="31"/>
      <c r="I19" s="31"/>
      <c r="J19" s="31"/>
      <c r="K19" s="31"/>
      <c r="L19" s="31"/>
      <c r="M19" s="31"/>
      <c r="N19" s="31"/>
    </row>
    <row r="20" spans="1:14" x14ac:dyDescent="0.25">
      <c r="A20" s="38"/>
      <c r="B20" s="76"/>
      <c r="C20" s="3"/>
      <c r="D20" s="79"/>
      <c r="E20" s="38"/>
      <c r="F20" s="38"/>
      <c r="G20" s="31"/>
      <c r="H20" s="31"/>
      <c r="I20" s="31"/>
      <c r="J20" s="31"/>
      <c r="K20" s="31"/>
      <c r="L20" s="31"/>
      <c r="M20" s="31"/>
      <c r="N20" s="31"/>
    </row>
    <row r="21" spans="1:14" ht="18.75" x14ac:dyDescent="0.3">
      <c r="A21" s="38">
        <v>4</v>
      </c>
      <c r="B21" s="77" t="s">
        <v>54</v>
      </c>
      <c r="C21" s="3" t="s">
        <v>42</v>
      </c>
      <c r="D21" s="61">
        <v>600</v>
      </c>
      <c r="E21" s="38">
        <f>SUM(D21:D25)</f>
        <v>3000</v>
      </c>
      <c r="F21" s="38">
        <f t="shared" ref="F21" si="1">E21/220</f>
        <v>13.636363636363637</v>
      </c>
      <c r="G21" s="31"/>
      <c r="H21" s="31"/>
      <c r="I21" s="31"/>
      <c r="J21" s="31"/>
      <c r="K21" s="31"/>
      <c r="L21" s="31"/>
      <c r="M21" s="31"/>
      <c r="N21" s="31"/>
    </row>
    <row r="22" spans="1:14" ht="18.75" x14ac:dyDescent="0.3">
      <c r="A22" s="38"/>
      <c r="B22" s="77"/>
      <c r="C22" s="3" t="s">
        <v>44</v>
      </c>
      <c r="D22" s="61">
        <v>1800</v>
      </c>
      <c r="E22" s="38"/>
      <c r="F22" s="38"/>
      <c r="G22" s="31"/>
      <c r="H22" s="31"/>
      <c r="I22" s="31"/>
      <c r="J22" s="31"/>
      <c r="K22" s="31"/>
      <c r="L22" s="31"/>
      <c r="M22" s="31"/>
      <c r="N22" s="31"/>
    </row>
    <row r="23" spans="1:14" ht="18.75" x14ac:dyDescent="0.3">
      <c r="A23" s="38"/>
      <c r="B23" s="77"/>
      <c r="C23" s="3" t="s">
        <v>55</v>
      </c>
      <c r="D23" s="61">
        <v>600</v>
      </c>
      <c r="E23" s="38"/>
      <c r="F23" s="38"/>
      <c r="G23" s="31"/>
      <c r="H23" s="31"/>
      <c r="I23" s="31"/>
      <c r="J23" s="31"/>
      <c r="K23" s="31"/>
      <c r="L23" s="31"/>
      <c r="M23" s="31"/>
      <c r="N23" s="31"/>
    </row>
    <row r="24" spans="1:14" x14ac:dyDescent="0.25">
      <c r="A24" s="38"/>
      <c r="B24" s="77"/>
      <c r="C24" s="3"/>
      <c r="D24" s="3"/>
      <c r="E24" s="38"/>
      <c r="F24" s="38"/>
      <c r="G24" s="31"/>
      <c r="H24" s="31"/>
      <c r="I24" s="31"/>
      <c r="J24" s="31"/>
      <c r="K24" s="31"/>
      <c r="L24" s="31"/>
      <c r="M24" s="31"/>
      <c r="N24" s="31"/>
    </row>
    <row r="25" spans="1:14" x14ac:dyDescent="0.25">
      <c r="A25" s="38"/>
      <c r="B25" s="77"/>
      <c r="C25" s="3"/>
      <c r="D25" s="3"/>
      <c r="E25" s="38"/>
      <c r="F25" s="38"/>
      <c r="G25" s="31"/>
      <c r="H25" s="31"/>
      <c r="I25" s="31"/>
      <c r="J25" s="31"/>
      <c r="K25" s="31"/>
      <c r="L25" s="31"/>
      <c r="M25" s="31"/>
      <c r="N25" s="31"/>
    </row>
    <row r="26" spans="1:14" x14ac:dyDescent="0.25">
      <c r="A26" s="38"/>
      <c r="B26" s="77"/>
      <c r="C26" s="3"/>
      <c r="D26" s="3"/>
      <c r="E26" s="38"/>
      <c r="F26" s="38"/>
      <c r="G26" s="31"/>
      <c r="H26" s="31"/>
      <c r="I26" s="31"/>
      <c r="J26" s="31"/>
      <c r="K26" s="31"/>
      <c r="L26" s="31"/>
      <c r="M26" s="31"/>
      <c r="N26" s="31"/>
    </row>
    <row r="27" spans="1:14" ht="18.75" x14ac:dyDescent="0.3">
      <c r="A27" s="38">
        <v>5</v>
      </c>
      <c r="B27" s="31"/>
      <c r="C27" s="3" t="s">
        <v>56</v>
      </c>
      <c r="D27" s="80">
        <v>5600</v>
      </c>
      <c r="E27" s="38">
        <f>D27</f>
        <v>5600</v>
      </c>
      <c r="F27" s="38">
        <f>E27/220</f>
        <v>25.454545454545453</v>
      </c>
      <c r="G27" s="31"/>
      <c r="H27" s="31"/>
      <c r="I27" s="31"/>
      <c r="J27" s="31"/>
      <c r="K27" s="31"/>
      <c r="L27" s="31"/>
      <c r="M27" s="31"/>
      <c r="N27" s="31"/>
    </row>
    <row r="28" spans="1:14" ht="18.75" x14ac:dyDescent="0.3">
      <c r="A28" s="38"/>
      <c r="B28" s="31"/>
      <c r="C28" s="3"/>
      <c r="D28" s="61"/>
      <c r="E28" s="38"/>
      <c r="F28" s="38"/>
      <c r="G28" s="31"/>
      <c r="H28" s="31"/>
      <c r="I28" s="31"/>
      <c r="J28" s="31"/>
      <c r="K28" s="31"/>
      <c r="L28" s="31"/>
      <c r="M28" s="31"/>
      <c r="N28" s="31"/>
    </row>
    <row r="29" spans="1:14" ht="18.75" x14ac:dyDescent="0.3">
      <c r="A29" s="38"/>
      <c r="B29" s="31"/>
      <c r="C29" s="3"/>
      <c r="D29" s="61"/>
      <c r="E29" s="38"/>
      <c r="F29" s="38"/>
      <c r="G29" s="31"/>
      <c r="H29" s="31"/>
      <c r="I29" s="31"/>
      <c r="J29" s="31"/>
      <c r="K29" s="31"/>
      <c r="L29" s="31"/>
      <c r="M29" s="31"/>
      <c r="N29" s="31"/>
    </row>
    <row r="30" spans="1:14" ht="18.75" x14ac:dyDescent="0.3">
      <c r="A30" s="38"/>
      <c r="B30" s="31"/>
      <c r="C30" s="3"/>
      <c r="D30" s="61"/>
      <c r="E30" s="38"/>
      <c r="F30" s="38"/>
      <c r="G30" s="31"/>
      <c r="H30" s="31"/>
      <c r="I30" s="31"/>
      <c r="J30" s="31"/>
      <c r="K30" s="31"/>
      <c r="L30" s="31"/>
      <c r="M30" s="31"/>
      <c r="N30" s="31"/>
    </row>
    <row r="31" spans="1:14" ht="18.75" x14ac:dyDescent="0.3">
      <c r="A31" s="38">
        <v>6</v>
      </c>
      <c r="B31" s="31"/>
      <c r="C31" s="3" t="s">
        <v>57</v>
      </c>
      <c r="D31" s="80">
        <v>1000</v>
      </c>
      <c r="E31" s="40">
        <f>D31</f>
        <v>1000</v>
      </c>
      <c r="F31" s="40">
        <f>E31/200</f>
        <v>5</v>
      </c>
      <c r="G31" s="32"/>
      <c r="H31" s="32"/>
      <c r="I31" s="32"/>
      <c r="J31" s="32"/>
      <c r="K31" s="32"/>
      <c r="L31" s="32"/>
      <c r="M31" s="32"/>
      <c r="N31" s="32"/>
    </row>
    <row r="32" spans="1:14" ht="18.75" x14ac:dyDescent="0.3">
      <c r="A32" s="38"/>
      <c r="B32" s="31"/>
      <c r="C32" s="3"/>
      <c r="D32" s="61"/>
      <c r="E32" s="41"/>
      <c r="F32" s="41"/>
      <c r="G32" s="33"/>
      <c r="H32" s="33"/>
      <c r="I32" s="33"/>
      <c r="J32" s="33"/>
      <c r="K32" s="33"/>
      <c r="L32" s="33"/>
      <c r="M32" s="33"/>
      <c r="N32" s="33"/>
    </row>
    <row r="33" spans="1:14" ht="18.75" x14ac:dyDescent="0.3">
      <c r="A33" s="38"/>
      <c r="B33" s="31"/>
      <c r="C33" s="3"/>
      <c r="D33" s="61"/>
      <c r="E33" s="41"/>
      <c r="F33" s="41"/>
      <c r="G33" s="33"/>
      <c r="H33" s="33"/>
      <c r="I33" s="33"/>
      <c r="J33" s="33"/>
      <c r="K33" s="33"/>
      <c r="L33" s="33"/>
      <c r="M33" s="33"/>
      <c r="N33" s="33"/>
    </row>
    <row r="34" spans="1:14" ht="18.75" x14ac:dyDescent="0.3">
      <c r="A34" s="38"/>
      <c r="B34" s="31"/>
      <c r="C34" s="3"/>
      <c r="D34" s="61"/>
      <c r="E34" s="42"/>
      <c r="F34" s="42"/>
      <c r="G34" s="34"/>
      <c r="H34" s="34"/>
      <c r="I34" s="34"/>
      <c r="J34" s="34"/>
      <c r="K34" s="34"/>
      <c r="L34" s="34"/>
      <c r="M34" s="34"/>
      <c r="N34" s="34"/>
    </row>
    <row r="35" spans="1:14" ht="18.75" x14ac:dyDescent="0.3">
      <c r="A35" s="38">
        <v>7</v>
      </c>
      <c r="B35" s="31"/>
      <c r="C35" s="3" t="s">
        <v>57</v>
      </c>
      <c r="D35" s="80">
        <v>1000</v>
      </c>
      <c r="E35" s="40">
        <f>D35</f>
        <v>1000</v>
      </c>
      <c r="F35" s="40">
        <f>E35/220</f>
        <v>4.5454545454545459</v>
      </c>
      <c r="G35" s="32"/>
      <c r="H35" s="32"/>
      <c r="I35" s="32"/>
      <c r="J35" s="32"/>
      <c r="K35" s="32"/>
      <c r="L35" s="32"/>
      <c r="M35" s="32"/>
      <c r="N35" s="32"/>
    </row>
    <row r="36" spans="1:14" ht="18.75" x14ac:dyDescent="0.3">
      <c r="A36" s="38"/>
      <c r="B36" s="31"/>
      <c r="C36" s="3"/>
      <c r="D36" s="61"/>
      <c r="E36" s="41"/>
      <c r="F36" s="41"/>
      <c r="G36" s="33"/>
      <c r="H36" s="33"/>
      <c r="I36" s="33"/>
      <c r="J36" s="33"/>
      <c r="K36" s="33"/>
      <c r="L36" s="33"/>
      <c r="M36" s="33"/>
      <c r="N36" s="33"/>
    </row>
    <row r="37" spans="1:14" ht="18.75" x14ac:dyDescent="0.3">
      <c r="A37" s="38"/>
      <c r="B37" s="31"/>
      <c r="C37" s="3"/>
      <c r="D37" s="61"/>
      <c r="E37" s="41"/>
      <c r="F37" s="41"/>
      <c r="G37" s="33"/>
      <c r="H37" s="33"/>
      <c r="I37" s="33"/>
      <c r="J37" s="33"/>
      <c r="K37" s="33"/>
      <c r="L37" s="33"/>
      <c r="M37" s="33"/>
      <c r="N37" s="33"/>
    </row>
    <row r="38" spans="1:14" ht="18.75" x14ac:dyDescent="0.3">
      <c r="A38" s="38"/>
      <c r="B38" s="31"/>
      <c r="C38" s="3"/>
      <c r="D38" s="61"/>
      <c r="E38" s="42"/>
      <c r="F38" s="42"/>
      <c r="G38" s="34"/>
      <c r="H38" s="34"/>
      <c r="I38" s="34"/>
      <c r="J38" s="34"/>
      <c r="K38" s="34"/>
      <c r="L38" s="34"/>
      <c r="M38" s="34"/>
      <c r="N38" s="34"/>
    </row>
    <row r="39" spans="1:14" ht="18.75" x14ac:dyDescent="0.3">
      <c r="A39" s="40">
        <v>8</v>
      </c>
      <c r="B39" s="7"/>
      <c r="C39" s="3" t="s">
        <v>58</v>
      </c>
      <c r="D39" s="80">
        <v>1000</v>
      </c>
      <c r="E39" s="38">
        <f>D39</f>
        <v>1000</v>
      </c>
      <c r="F39" s="38">
        <f>E39/220</f>
        <v>4.5454545454545459</v>
      </c>
      <c r="G39" s="31"/>
      <c r="H39" s="31"/>
      <c r="I39" s="31"/>
      <c r="J39" s="31"/>
      <c r="K39" s="31"/>
      <c r="L39" s="31"/>
      <c r="M39" s="31"/>
      <c r="N39" s="31"/>
    </row>
    <row r="40" spans="1:14" x14ac:dyDescent="0.25">
      <c r="A40" s="41"/>
      <c r="B40" s="8"/>
      <c r="C40" s="3"/>
      <c r="D40" s="3"/>
      <c r="E40" s="38"/>
      <c r="F40" s="38"/>
      <c r="G40" s="31"/>
      <c r="H40" s="31"/>
      <c r="I40" s="31"/>
      <c r="J40" s="31"/>
      <c r="K40" s="31"/>
      <c r="L40" s="31"/>
      <c r="M40" s="31"/>
      <c r="N40" s="31"/>
    </row>
    <row r="41" spans="1:14" x14ac:dyDescent="0.25">
      <c r="A41" s="41"/>
      <c r="B41" s="8"/>
      <c r="C41" s="3"/>
      <c r="D41" s="3"/>
      <c r="E41" s="38"/>
      <c r="F41" s="38"/>
      <c r="G41" s="31"/>
      <c r="H41" s="31"/>
      <c r="I41" s="31"/>
      <c r="J41" s="31"/>
      <c r="K41" s="31"/>
      <c r="L41" s="31"/>
      <c r="M41" s="31"/>
      <c r="N41" s="31"/>
    </row>
    <row r="42" spans="1:14" x14ac:dyDescent="0.25">
      <c r="A42" s="42"/>
      <c r="B42" s="9"/>
      <c r="C42" s="3"/>
      <c r="D42" s="3"/>
      <c r="E42" s="38"/>
      <c r="F42" s="38"/>
      <c r="G42" s="31"/>
      <c r="H42" s="31"/>
      <c r="I42" s="31"/>
      <c r="J42" s="31"/>
      <c r="K42" s="31"/>
      <c r="L42" s="31"/>
      <c r="M42" s="31"/>
      <c r="N42" s="31"/>
    </row>
    <row r="43" spans="1:14" x14ac:dyDescent="0.25">
      <c r="A43" s="38">
        <v>9</v>
      </c>
      <c r="B43" s="31"/>
      <c r="C43" s="3"/>
      <c r="D43" s="3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4" x14ac:dyDescent="0.25">
      <c r="A44" s="38"/>
      <c r="B44" s="31"/>
      <c r="C44" s="3"/>
      <c r="D44" s="3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4" ht="15" customHeight="1" x14ac:dyDescent="0.25">
      <c r="A45" s="43"/>
      <c r="B45" s="43"/>
      <c r="C45" s="32"/>
      <c r="D45" s="1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43"/>
      <c r="B46" s="43"/>
      <c r="C46" s="34"/>
      <c r="D46" s="1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115">
    <mergeCell ref="E39:E42"/>
    <mergeCell ref="F39:F42"/>
    <mergeCell ref="H39:H42"/>
    <mergeCell ref="J39:J42"/>
    <mergeCell ref="K39:K42"/>
    <mergeCell ref="L43:L44"/>
    <mergeCell ref="M43:M44"/>
    <mergeCell ref="B3:B8"/>
    <mergeCell ref="B9:B14"/>
    <mergeCell ref="B15:B20"/>
    <mergeCell ref="B21:B26"/>
    <mergeCell ref="B27:B30"/>
    <mergeCell ref="B31:B34"/>
    <mergeCell ref="B35:B38"/>
    <mergeCell ref="L39:L42"/>
    <mergeCell ref="M39:M42"/>
    <mergeCell ref="E43:E44"/>
    <mergeCell ref="F43:F44"/>
    <mergeCell ref="H43:H44"/>
    <mergeCell ref="J43:J44"/>
    <mergeCell ref="K43:K44"/>
    <mergeCell ref="A45:B46"/>
    <mergeCell ref="J21:J26"/>
    <mergeCell ref="K21:K26"/>
    <mergeCell ref="L21:L26"/>
    <mergeCell ref="C45:C46"/>
    <mergeCell ref="I31:I34"/>
    <mergeCell ref="I35:I38"/>
    <mergeCell ref="I39:I42"/>
    <mergeCell ref="I43:I44"/>
    <mergeCell ref="E31:E34"/>
    <mergeCell ref="F31:F34"/>
    <mergeCell ref="H31:H34"/>
    <mergeCell ref="J31:J34"/>
    <mergeCell ref="K31:K34"/>
    <mergeCell ref="L31:L34"/>
    <mergeCell ref="E27:E30"/>
    <mergeCell ref="F27:F30"/>
    <mergeCell ref="H27:H30"/>
    <mergeCell ref="E35:E38"/>
    <mergeCell ref="F35:F38"/>
    <mergeCell ref="H35:H38"/>
    <mergeCell ref="J35:J38"/>
    <mergeCell ref="K35:K38"/>
    <mergeCell ref="L35:L38"/>
    <mergeCell ref="E21:E26"/>
    <mergeCell ref="F21:F26"/>
    <mergeCell ref="H21:H26"/>
    <mergeCell ref="G21:G26"/>
    <mergeCell ref="I21:I26"/>
    <mergeCell ref="M21:M26"/>
    <mergeCell ref="A39:A42"/>
    <mergeCell ref="A43:A44"/>
    <mergeCell ref="J27:J30"/>
    <mergeCell ref="K27:K30"/>
    <mergeCell ref="L27:L30"/>
    <mergeCell ref="A27:A30"/>
    <mergeCell ref="A31:A34"/>
    <mergeCell ref="A35:A38"/>
    <mergeCell ref="A21:A26"/>
    <mergeCell ref="G27:G30"/>
    <mergeCell ref="G31:G34"/>
    <mergeCell ref="G35:G38"/>
    <mergeCell ref="G39:G42"/>
    <mergeCell ref="G43:G44"/>
    <mergeCell ref="I27:I30"/>
    <mergeCell ref="B43:B44"/>
    <mergeCell ref="M27:M30"/>
    <mergeCell ref="M35:M38"/>
    <mergeCell ref="L9:L14"/>
    <mergeCell ref="M9:M14"/>
    <mergeCell ref="E15:E20"/>
    <mergeCell ref="F15:F20"/>
    <mergeCell ref="H15:H20"/>
    <mergeCell ref="G15:G20"/>
    <mergeCell ref="J15:J20"/>
    <mergeCell ref="K15:K20"/>
    <mergeCell ref="L15:L20"/>
    <mergeCell ref="M15:M20"/>
    <mergeCell ref="F1:H1"/>
    <mergeCell ref="I3:I8"/>
    <mergeCell ref="I9:I14"/>
    <mergeCell ref="I15:I20"/>
    <mergeCell ref="I1:L1"/>
    <mergeCell ref="A3:A8"/>
    <mergeCell ref="A9:A14"/>
    <mergeCell ref="A15:A20"/>
    <mergeCell ref="F3:F8"/>
    <mergeCell ref="H3:H8"/>
    <mergeCell ref="D1:E1"/>
    <mergeCell ref="A1:B1"/>
    <mergeCell ref="C1:C2"/>
    <mergeCell ref="G3:G8"/>
    <mergeCell ref="G9:G14"/>
    <mergeCell ref="J3:J8"/>
    <mergeCell ref="K3:K8"/>
    <mergeCell ref="L3:L8"/>
    <mergeCell ref="E9:E14"/>
    <mergeCell ref="F9:F14"/>
    <mergeCell ref="H9:H14"/>
    <mergeCell ref="E3:E8"/>
    <mergeCell ref="J9:J14"/>
    <mergeCell ref="K9:K14"/>
    <mergeCell ref="N27:N30"/>
    <mergeCell ref="N31:N34"/>
    <mergeCell ref="N35:N38"/>
    <mergeCell ref="N39:N42"/>
    <mergeCell ref="N43:N44"/>
    <mergeCell ref="M1:N1"/>
    <mergeCell ref="N3:N8"/>
    <mergeCell ref="N9:N14"/>
    <mergeCell ref="N15:N20"/>
    <mergeCell ref="N21:N26"/>
    <mergeCell ref="M3:M8"/>
    <mergeCell ref="M31:M34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PARTE 1</vt:lpstr>
      <vt:lpstr>PARTE 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Carlos da Silva Galdino</dc:creator>
  <cp:lastModifiedBy>Jean Carlos da Silva Galdino</cp:lastModifiedBy>
  <cp:lastPrinted>2015-07-06T13:58:10Z</cp:lastPrinted>
  <dcterms:created xsi:type="dcterms:W3CDTF">2015-06-30T11:37:17Z</dcterms:created>
  <dcterms:modified xsi:type="dcterms:W3CDTF">2015-07-06T19:22:49Z</dcterms:modified>
</cp:coreProperties>
</file>